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sumura/Documents/福建労/FKR HP/DLページ/20221117/"/>
    </mc:Choice>
  </mc:AlternateContent>
  <xr:revisionPtr revIDLastSave="0" documentId="13_ncr:1_{0C12DE75-3DE4-6948-8A40-EAE1CE5851FE}" xr6:coauthVersionLast="47" xr6:coauthVersionMax="47" xr10:uidLastSave="{00000000-0000-0000-0000-000000000000}"/>
  <bookViews>
    <workbookView xWindow="5700" yWindow="2460" windowWidth="15660" windowHeight="18600" xr2:uid="{F607B73C-FE19-4BF9-ABE7-6377CE788B5A}"/>
  </bookViews>
  <sheets>
    <sheet name="日給用" sheetId="1" r:id="rId1"/>
    <sheet name="月給用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E13" i="1"/>
  <c r="I19" i="1"/>
  <c r="I18" i="1"/>
  <c r="I17" i="1"/>
  <c r="I16" i="1"/>
  <c r="I15" i="1"/>
  <c r="E37" i="1"/>
  <c r="E31" i="1"/>
  <c r="E38" i="1" s="1"/>
  <c r="E24" i="1"/>
  <c r="F5" i="2"/>
  <c r="C9" i="2"/>
  <c r="E14" i="1" l="1"/>
  <c r="E17" i="1"/>
  <c r="E16" i="1"/>
  <c r="E15" i="1"/>
  <c r="E20" i="1"/>
  <c r="E25" i="1" s="1"/>
  <c r="E39" i="1" s="1"/>
</calcChain>
</file>

<file path=xl/sharedStrings.xml><?xml version="1.0" encoding="utf-8"?>
<sst xmlns="http://schemas.openxmlformats.org/spreadsheetml/2006/main" count="60" uniqueCount="49">
  <si>
    <t>賃金台帳</t>
    <rPh sb="0" eb="4">
      <t>チンギンダイチョウ</t>
    </rPh>
    <phoneticPr fontId="2"/>
  </si>
  <si>
    <t>計算期間</t>
    <rPh sb="0" eb="2">
      <t>ケイサン</t>
    </rPh>
    <rPh sb="2" eb="4">
      <t>キカン</t>
    </rPh>
    <phoneticPr fontId="2"/>
  </si>
  <si>
    <t>労働日数</t>
    <rPh sb="0" eb="4">
      <t>ロウドウニッスウ</t>
    </rPh>
    <phoneticPr fontId="2"/>
  </si>
  <si>
    <t>労働時間数</t>
    <rPh sb="0" eb="4">
      <t>ロウドウジカン</t>
    </rPh>
    <rPh sb="4" eb="5">
      <t>スウ</t>
    </rPh>
    <phoneticPr fontId="2"/>
  </si>
  <si>
    <t>休日労働時間数</t>
    <rPh sb="0" eb="2">
      <t>キュウジツ</t>
    </rPh>
    <rPh sb="2" eb="6">
      <t>ロウドウジカン</t>
    </rPh>
    <rPh sb="6" eb="7">
      <t>スウ</t>
    </rPh>
    <phoneticPr fontId="2"/>
  </si>
  <si>
    <t>深夜労働時間数</t>
    <rPh sb="0" eb="2">
      <t>シンヤ</t>
    </rPh>
    <rPh sb="2" eb="7">
      <t>ロウドウジカンスウ</t>
    </rPh>
    <phoneticPr fontId="2"/>
  </si>
  <si>
    <t>所定時間内時間外数</t>
    <rPh sb="0" eb="5">
      <t>ショテイジカンナイ</t>
    </rPh>
    <rPh sb="5" eb="8">
      <t>ジカンガイ</t>
    </rPh>
    <rPh sb="8" eb="9">
      <t>スウ</t>
    </rPh>
    <phoneticPr fontId="2"/>
  </si>
  <si>
    <t>法定時間超時間外数</t>
    <rPh sb="0" eb="2">
      <t>ホウテイ</t>
    </rPh>
    <rPh sb="2" eb="4">
      <t>ジカン</t>
    </rPh>
    <rPh sb="4" eb="5">
      <t>コ</t>
    </rPh>
    <rPh sb="5" eb="9">
      <t>ジカンガイスウ</t>
    </rPh>
    <phoneticPr fontId="2"/>
  </si>
  <si>
    <t>日給</t>
    <rPh sb="0" eb="2">
      <t>ニッキュウ</t>
    </rPh>
    <phoneticPr fontId="2"/>
  </si>
  <si>
    <t>月給</t>
    <rPh sb="0" eb="2">
      <t>ゲッキュウ</t>
    </rPh>
    <phoneticPr fontId="2"/>
  </si>
  <si>
    <t>時間給</t>
    <rPh sb="0" eb="3">
      <t>ジカンキュウ</t>
    </rPh>
    <phoneticPr fontId="2"/>
  </si>
  <si>
    <t>所定労働時間</t>
    <rPh sb="0" eb="6">
      <t>ショテイロウドウジカン</t>
    </rPh>
    <phoneticPr fontId="2"/>
  </si>
  <si>
    <t>年間所定労働日数</t>
    <rPh sb="0" eb="2">
      <t>ネンカン</t>
    </rPh>
    <rPh sb="2" eb="4">
      <t>ショテイ</t>
    </rPh>
    <rPh sb="4" eb="8">
      <t>ロウドウニッスウ</t>
    </rPh>
    <phoneticPr fontId="2"/>
  </si>
  <si>
    <t>基本賃金</t>
    <rPh sb="0" eb="2">
      <t>キホン</t>
    </rPh>
    <rPh sb="2" eb="4">
      <t>チンギン</t>
    </rPh>
    <phoneticPr fontId="2"/>
  </si>
  <si>
    <t>有給取得数</t>
    <rPh sb="0" eb="4">
      <t>ユウキュウシュトク</t>
    </rPh>
    <rPh sb="4" eb="5">
      <t>スウ</t>
    </rPh>
    <phoneticPr fontId="2"/>
  </si>
  <si>
    <t>法定時間外数</t>
    <rPh sb="0" eb="2">
      <t>ホウテイ</t>
    </rPh>
    <rPh sb="2" eb="4">
      <t>ジカン</t>
    </rPh>
    <rPh sb="4" eb="5">
      <t>ガイ</t>
    </rPh>
    <rPh sb="5" eb="6">
      <t>スウ</t>
    </rPh>
    <phoneticPr fontId="2"/>
  </si>
  <si>
    <t>所定時間外数</t>
    <rPh sb="0" eb="2">
      <t>ショテイ</t>
    </rPh>
    <rPh sb="2" eb="5">
      <t>ジカンガイ</t>
    </rPh>
    <rPh sb="5" eb="6">
      <t>スウ</t>
    </rPh>
    <phoneticPr fontId="2"/>
  </si>
  <si>
    <t>休日手当</t>
    <rPh sb="0" eb="4">
      <t>キュウジツテアテ</t>
    </rPh>
    <phoneticPr fontId="2"/>
  </si>
  <si>
    <t>深夜手当</t>
    <rPh sb="0" eb="2">
      <t>シンヤ</t>
    </rPh>
    <rPh sb="2" eb="4">
      <t>テアテ</t>
    </rPh>
    <phoneticPr fontId="2"/>
  </si>
  <si>
    <t>休日係数</t>
    <rPh sb="0" eb="2">
      <t>キュウジツ</t>
    </rPh>
    <rPh sb="2" eb="4">
      <t>ケイスウ</t>
    </rPh>
    <phoneticPr fontId="2"/>
  </si>
  <si>
    <t>所定時間外係数</t>
    <rPh sb="0" eb="5">
      <t>ショテイジカンガイ</t>
    </rPh>
    <rPh sb="5" eb="7">
      <t>ケイスウ</t>
    </rPh>
    <phoneticPr fontId="2"/>
  </si>
  <si>
    <t>法定時間外係数</t>
    <rPh sb="0" eb="7">
      <t>ホウテイジカンガイケイスウ</t>
    </rPh>
    <phoneticPr fontId="2"/>
  </si>
  <si>
    <t>深夜時間外係数</t>
    <rPh sb="0" eb="5">
      <t>シンヤジカンガイ</t>
    </rPh>
    <rPh sb="5" eb="7">
      <t>ケイスウ</t>
    </rPh>
    <phoneticPr fontId="2"/>
  </si>
  <si>
    <t>総支給額</t>
    <rPh sb="0" eb="4">
      <t>ソウシキュウガク</t>
    </rPh>
    <phoneticPr fontId="2"/>
  </si>
  <si>
    <t>厚生年金</t>
    <rPh sb="0" eb="4">
      <t>コウセイネンキン</t>
    </rPh>
    <phoneticPr fontId="2"/>
  </si>
  <si>
    <t>健康保険</t>
    <rPh sb="0" eb="2">
      <t>ケンコウ</t>
    </rPh>
    <rPh sb="2" eb="4">
      <t>ホケン</t>
    </rPh>
    <phoneticPr fontId="2"/>
  </si>
  <si>
    <t>雇用保険</t>
    <rPh sb="0" eb="4">
      <t>コヨウホケン</t>
    </rPh>
    <phoneticPr fontId="2"/>
  </si>
  <si>
    <t>所得税</t>
    <rPh sb="0" eb="3">
      <t>ショトクゼイ</t>
    </rPh>
    <phoneticPr fontId="2"/>
  </si>
  <si>
    <t>住民税</t>
    <rPh sb="0" eb="3">
      <t>ジュウミンゼイ</t>
    </rPh>
    <phoneticPr fontId="2"/>
  </si>
  <si>
    <t>合計</t>
    <rPh sb="0" eb="2">
      <t>ゴウケイ</t>
    </rPh>
    <phoneticPr fontId="2"/>
  </si>
  <si>
    <t>課税分</t>
    <rPh sb="0" eb="3">
      <t>カゼイブン</t>
    </rPh>
    <phoneticPr fontId="2"/>
  </si>
  <si>
    <t>通勤手当</t>
    <rPh sb="0" eb="2">
      <t>ツウキン</t>
    </rPh>
    <rPh sb="2" eb="4">
      <t>テアテ</t>
    </rPh>
    <phoneticPr fontId="2"/>
  </si>
  <si>
    <t>非課税分</t>
    <rPh sb="0" eb="4">
      <t>ヒカゼイブン</t>
    </rPh>
    <phoneticPr fontId="2"/>
  </si>
  <si>
    <t>支給内訳</t>
    <rPh sb="0" eb="4">
      <t>シキュウウチワケ</t>
    </rPh>
    <phoneticPr fontId="2"/>
  </si>
  <si>
    <t>社会保険料等</t>
    <rPh sb="0" eb="6">
      <t>シャカイホケンリョウトウ</t>
    </rPh>
    <phoneticPr fontId="2"/>
  </si>
  <si>
    <t>控除額合計</t>
    <rPh sb="0" eb="5">
      <t>コウジョガクゴウケイ</t>
    </rPh>
    <phoneticPr fontId="2"/>
  </si>
  <si>
    <t>控除内訳</t>
    <rPh sb="0" eb="4">
      <t>コウジョウチワケ</t>
    </rPh>
    <phoneticPr fontId="2"/>
  </si>
  <si>
    <t>給与明細</t>
    <rPh sb="0" eb="4">
      <t>キュウヨメイサイ</t>
    </rPh>
    <phoneticPr fontId="2"/>
  </si>
  <si>
    <t>差引支給額</t>
    <rPh sb="0" eb="2">
      <t>サシヒキ</t>
    </rPh>
    <rPh sb="2" eb="5">
      <t>シキュウガク</t>
    </rPh>
    <phoneticPr fontId="2"/>
  </si>
  <si>
    <t>時間外　所定外</t>
    <rPh sb="0" eb="3">
      <t>ジカンガイ</t>
    </rPh>
    <rPh sb="4" eb="6">
      <t>ショテイ</t>
    </rPh>
    <rPh sb="6" eb="7">
      <t>ガイ</t>
    </rPh>
    <phoneticPr fontId="2"/>
  </si>
  <si>
    <t>　〃　　法定外</t>
    <rPh sb="4" eb="7">
      <t>ホウテイガイ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</si>
  <si>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</si>
  <si>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</si>
  <si>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～</t>
    <phoneticPr fontId="2"/>
  </si>
  <si>
    <t>賃金計算期間</t>
    <rPh sb="0" eb="4">
      <t>チンギンケイサン</t>
    </rPh>
    <rPh sb="4" eb="6">
      <t>キカン</t>
    </rPh>
    <phoneticPr fontId="2"/>
  </si>
  <si>
    <t>従業員受取</t>
    <rPh sb="0" eb="3">
      <t>ジュウギョウイン</t>
    </rPh>
    <rPh sb="3" eb="5">
      <t>ウケトリ</t>
    </rPh>
    <phoneticPr fontId="2"/>
  </si>
  <si>
    <t>年間所定休日数</t>
    <rPh sb="0" eb="2">
      <t>ネンカン</t>
    </rPh>
    <rPh sb="2" eb="4">
      <t>ショテイ</t>
    </rPh>
    <rPh sb="4" eb="6">
      <t>キュウジツ</t>
    </rPh>
    <rPh sb="6" eb="7">
      <t>スウ</t>
    </rPh>
    <phoneticPr fontId="2"/>
  </si>
  <si>
    <t>※休日は、労働日数にいれているため割増分のみ</t>
    <rPh sb="1" eb="3">
      <t>キュウジツ</t>
    </rPh>
    <rPh sb="5" eb="9">
      <t>ロウドウニッスウ</t>
    </rPh>
    <rPh sb="17" eb="18">
      <t>ワ</t>
    </rPh>
    <rPh sb="18" eb="19">
      <t>マ</t>
    </rPh>
    <rPh sb="19" eb="20">
      <t>ブン</t>
    </rPh>
    <phoneticPr fontId="2"/>
  </si>
  <si>
    <t>※深夜は、法定時間外等に含めているため深夜割増分のみ</t>
    <rPh sb="1" eb="3">
      <t>シンヤ</t>
    </rPh>
    <rPh sb="5" eb="7">
      <t>ホウテイ</t>
    </rPh>
    <rPh sb="7" eb="9">
      <t>ジカン</t>
    </rPh>
    <rPh sb="9" eb="10">
      <t>ガイ</t>
    </rPh>
    <rPh sb="10" eb="11">
      <t>トウ</t>
    </rPh>
    <rPh sb="12" eb="13">
      <t>フク</t>
    </rPh>
    <rPh sb="19" eb="23">
      <t>シンヤワリマシ</t>
    </rPh>
    <rPh sb="23" eb="2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</si>
</sst>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h]:mm"/>
    <numFmt numFmtId="177" formatCode="h:mm;@"/>
  </numFmts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20" fontId="0" fillId="0" borderId="0" xfId="0" applyNumberFormat="1">
      <alignment vertical="center"/>
    </xf>
    <xf numFmtId="176" fontId="0" fillId="0" borderId="0" xfId="0" applyNumberFormat="1">
      <alignment vertical="center"/>
    </xf>
    <xf numFmtId="38" fontId="0" fillId="0" borderId="0" xfId="1" applyFont="1">
      <alignment vertical="center"/>
    </xf>
    <xf numFmtId="177" fontId="0" fillId="0" borderId="0" xfId="0" applyNumberFormat="1">
      <alignment vertical="center"/>
    </xf>
    <xf numFmtId="0" fontId="0" fillId="0" borderId="0" xfId="1" applyNumberFormat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0" xfId="0" applyNumberForma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3" xfId="0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6" xfId="1" applyFont="1" applyBorder="1" applyProtection="1">
      <alignment vertical="center"/>
      <protection locked="0"/>
    </xf>
    <xf numFmtId="38" fontId="0" fillId="0" borderId="9" xfId="0" applyNumberFormat="1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5" xfId="0" applyBorder="1">
      <alignment vertical="center"/>
    </xf>
    <xf numFmtId="176" fontId="0" fillId="0" borderId="6" xfId="0" applyNumberFormat="1" applyBorder="1" applyProtection="1">
      <alignment vertical="center"/>
      <protection locked="0"/>
    </xf>
    <xf numFmtId="20" fontId="0" fillId="0" borderId="6" xfId="0" applyNumberFormat="1" applyBorder="1" applyProtection="1">
      <alignment vertical="center"/>
      <protection locked="0"/>
    </xf>
    <xf numFmtId="177" fontId="0" fillId="0" borderId="6" xfId="0" applyNumberForma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6" xfId="1" applyNumberFormat="1" applyFont="1" applyBorder="1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7B543-07DF-49AF-932F-5A5854C6A5C0}">
  <dimension ref="A1:K39"/>
  <sheetViews>
    <sheetView tabSelected="1" workbookViewId="0">
      <selection activeCell="I25" sqref="I25"/>
    </sheetView>
  </sheetViews>
  <sheetFormatPr baseColWidth="10" defaultColWidth="8.83203125" defaultRowHeight="18"/>
  <cols>
    <col min="1" max="3" width="4.33203125" customWidth="1"/>
    <col min="4" max="4" width="14.33203125" bestFit="1" customWidth="1"/>
    <col min="5" max="5" width="9.6640625" customWidth="1"/>
    <col min="6" max="6" width="10" customWidth="1"/>
    <col min="7" max="7" width="16.1640625" bestFit="1" customWidth="1"/>
    <col min="9" max="9" width="7.83203125" customWidth="1"/>
  </cols>
  <sheetData>
    <row r="1" spans="1:9" ht="31">
      <c r="A1" s="29" t="s">
        <v>0</v>
      </c>
      <c r="B1" s="29"/>
      <c r="C1" s="29"/>
      <c r="D1" s="29"/>
      <c r="F1" s="7" t="s">
        <v>41</v>
      </c>
      <c r="G1" s="9"/>
      <c r="H1" s="7" t="s">
        <v>42</v>
      </c>
      <c r="I1" s="9"/>
    </row>
    <row r="2" spans="1:9" ht="24.75" customHeight="1"/>
    <row r="3" spans="1:9" ht="24.75" customHeight="1">
      <c r="D3" t="s">
        <v>44</v>
      </c>
      <c r="E3" s="10">
        <v>44866</v>
      </c>
      <c r="F3" s="8" t="s">
        <v>43</v>
      </c>
      <c r="G3" s="11">
        <v>44895</v>
      </c>
    </row>
    <row r="4" spans="1:9" ht="3" customHeight="1">
      <c r="B4" s="2"/>
      <c r="F4" s="3"/>
    </row>
    <row r="5" spans="1:9" ht="3" customHeight="1">
      <c r="B5" s="2"/>
      <c r="F5" s="5"/>
    </row>
    <row r="6" spans="1:9" ht="3" customHeight="1">
      <c r="B6" s="2"/>
    </row>
    <row r="7" spans="1:9" ht="3" customHeight="1">
      <c r="B7" s="2"/>
      <c r="F7" s="5"/>
    </row>
    <row r="8" spans="1:9" ht="3" customHeight="1">
      <c r="B8" s="1"/>
      <c r="F8" s="5"/>
    </row>
    <row r="9" spans="1:9" ht="3" customHeight="1">
      <c r="B9" s="4"/>
    </row>
    <row r="10" spans="1:9" ht="3" customHeight="1"/>
    <row r="11" spans="1:9" ht="3" customHeight="1"/>
    <row r="12" spans="1:9" ht="3" customHeight="1" thickBot="1"/>
    <row r="13" spans="1:9" ht="21.75" customHeight="1">
      <c r="A13" s="40" t="s">
        <v>37</v>
      </c>
      <c r="B13" s="32" t="s">
        <v>33</v>
      </c>
      <c r="C13" s="32" t="s">
        <v>30</v>
      </c>
      <c r="D13" s="13" t="s">
        <v>13</v>
      </c>
      <c r="E13" s="14">
        <f>($H$13+$H$30)*$H$23</f>
        <v>0</v>
      </c>
      <c r="G13" s="18" t="s">
        <v>2</v>
      </c>
      <c r="H13" s="19"/>
    </row>
    <row r="14" spans="1:9" ht="21.75" customHeight="1">
      <c r="A14" s="41"/>
      <c r="B14" s="33"/>
      <c r="C14" s="33"/>
      <c r="D14" s="6" t="s">
        <v>39</v>
      </c>
      <c r="E14" s="15">
        <f>(H24*H26)*I16</f>
        <v>0</v>
      </c>
      <c r="G14" s="20" t="s">
        <v>3</v>
      </c>
      <c r="H14" s="21"/>
    </row>
    <row r="15" spans="1:9" ht="21.75" customHeight="1">
      <c r="A15" s="41"/>
      <c r="B15" s="33"/>
      <c r="C15" s="33"/>
      <c r="D15" s="6" t="s">
        <v>40</v>
      </c>
      <c r="E15" s="15">
        <f>(H24*H27)*I17</f>
        <v>0</v>
      </c>
      <c r="G15" s="20" t="s">
        <v>4</v>
      </c>
      <c r="H15" s="21"/>
      <c r="I15">
        <f t="shared" ref="I15:I18" si="0">H15*24</f>
        <v>0</v>
      </c>
    </row>
    <row r="16" spans="1:9" ht="21.75" customHeight="1">
      <c r="A16" s="41"/>
      <c r="B16" s="33"/>
      <c r="C16" s="33"/>
      <c r="D16" s="6" t="s">
        <v>17</v>
      </c>
      <c r="E16" s="15">
        <f>(H24*H25)*I15</f>
        <v>0</v>
      </c>
      <c r="G16" s="20" t="s">
        <v>16</v>
      </c>
      <c r="H16" s="21"/>
      <c r="I16">
        <f t="shared" si="0"/>
        <v>0</v>
      </c>
    </row>
    <row r="17" spans="1:11" ht="21.75" customHeight="1">
      <c r="A17" s="41"/>
      <c r="B17" s="33"/>
      <c r="C17" s="33"/>
      <c r="D17" s="6" t="s">
        <v>18</v>
      </c>
      <c r="E17" s="15">
        <f>(H24*H28)*I18</f>
        <v>0</v>
      </c>
      <c r="G17" s="20" t="s">
        <v>15</v>
      </c>
      <c r="H17" s="21"/>
      <c r="I17">
        <f t="shared" si="0"/>
        <v>0</v>
      </c>
    </row>
    <row r="18" spans="1:11" ht="21.75" customHeight="1">
      <c r="A18" s="41"/>
      <c r="B18" s="33"/>
      <c r="C18" s="33"/>
      <c r="D18" s="12"/>
      <c r="E18" s="16"/>
      <c r="G18" s="20" t="s">
        <v>5</v>
      </c>
      <c r="H18" s="22"/>
      <c r="I18">
        <f t="shared" si="0"/>
        <v>0</v>
      </c>
    </row>
    <row r="19" spans="1:11" ht="21.75" customHeight="1">
      <c r="A19" s="41"/>
      <c r="B19" s="33"/>
      <c r="C19" s="33"/>
      <c r="D19" s="12"/>
      <c r="E19" s="16"/>
      <c r="G19" s="20" t="s">
        <v>11</v>
      </c>
      <c r="H19" s="23">
        <v>0.33333333333333331</v>
      </c>
      <c r="I19">
        <f>H19*24</f>
        <v>8</v>
      </c>
    </row>
    <row r="20" spans="1:11" ht="21.75" customHeight="1">
      <c r="A20" s="41"/>
      <c r="B20" s="33"/>
      <c r="C20" s="33"/>
      <c r="D20" s="6" t="s">
        <v>29</v>
      </c>
      <c r="E20" s="15">
        <f>SUM(E13:E19)</f>
        <v>0</v>
      </c>
      <c r="G20" s="20" t="s">
        <v>46</v>
      </c>
      <c r="H20" s="24"/>
    </row>
    <row r="21" spans="1:11" ht="21.75" customHeight="1">
      <c r="A21" s="41"/>
      <c r="B21" s="33"/>
      <c r="C21" s="33" t="s">
        <v>32</v>
      </c>
      <c r="D21" s="6" t="s">
        <v>31</v>
      </c>
      <c r="E21" s="16"/>
      <c r="G21" s="20"/>
      <c r="H21" s="25"/>
    </row>
    <row r="22" spans="1:11" ht="21.75" customHeight="1">
      <c r="A22" s="41"/>
      <c r="B22" s="33"/>
      <c r="C22" s="33"/>
      <c r="D22" s="12"/>
      <c r="E22" s="16"/>
      <c r="G22" s="20"/>
      <c r="H22" s="25"/>
    </row>
    <row r="23" spans="1:11" ht="21.75" customHeight="1">
      <c r="A23" s="41"/>
      <c r="B23" s="33"/>
      <c r="C23" s="33"/>
      <c r="D23" s="12"/>
      <c r="E23" s="16"/>
      <c r="G23" s="20" t="s">
        <v>8</v>
      </c>
      <c r="H23" s="16"/>
    </row>
    <row r="24" spans="1:11" ht="21.75" customHeight="1">
      <c r="A24" s="41"/>
      <c r="B24" s="33"/>
      <c r="C24" s="33"/>
      <c r="D24" s="6" t="s">
        <v>29</v>
      </c>
      <c r="E24" s="15">
        <f>SUM(E21:E23)</f>
        <v>0</v>
      </c>
      <c r="G24" s="20" t="s">
        <v>10</v>
      </c>
      <c r="H24" s="15">
        <f>ROUNDUP(H23/I19,0)</f>
        <v>0</v>
      </c>
    </row>
    <row r="25" spans="1:11" ht="21.75" customHeight="1">
      <c r="A25" s="41"/>
      <c r="B25" s="33"/>
      <c r="C25" s="30" t="s">
        <v>23</v>
      </c>
      <c r="D25" s="30"/>
      <c r="E25" s="15">
        <f>SUM(E20,E24)</f>
        <v>0</v>
      </c>
      <c r="G25" s="20" t="s">
        <v>19</v>
      </c>
      <c r="H25" s="26">
        <v>0.35</v>
      </c>
      <c r="K25" t="s">
        <v>47</v>
      </c>
    </row>
    <row r="26" spans="1:11" ht="21.75" customHeight="1">
      <c r="A26" s="41"/>
      <c r="B26" s="33" t="s">
        <v>36</v>
      </c>
      <c r="C26" s="33" t="s">
        <v>34</v>
      </c>
      <c r="D26" s="6" t="s">
        <v>25</v>
      </c>
      <c r="E26" s="16"/>
      <c r="G26" s="20" t="s">
        <v>20</v>
      </c>
      <c r="H26" s="24">
        <v>1</v>
      </c>
    </row>
    <row r="27" spans="1:11" ht="21.75" customHeight="1">
      <c r="A27" s="41"/>
      <c r="B27" s="33"/>
      <c r="C27" s="33"/>
      <c r="D27" s="6" t="s">
        <v>24</v>
      </c>
      <c r="E27" s="16"/>
      <c r="G27" s="20" t="s">
        <v>21</v>
      </c>
      <c r="H27" s="26">
        <v>1.25</v>
      </c>
    </row>
    <row r="28" spans="1:11" ht="21.75" customHeight="1">
      <c r="A28" s="41"/>
      <c r="B28" s="33"/>
      <c r="C28" s="33"/>
      <c r="D28" s="6" t="s">
        <v>26</v>
      </c>
      <c r="E28" s="16"/>
      <c r="G28" s="20" t="s">
        <v>22</v>
      </c>
      <c r="H28" s="26">
        <v>0.25</v>
      </c>
      <c r="K28" t="s">
        <v>48</v>
      </c>
    </row>
    <row r="29" spans="1:11" ht="21.75" customHeight="1">
      <c r="A29" s="41"/>
      <c r="B29" s="33"/>
      <c r="C29" s="33"/>
      <c r="D29" s="12"/>
      <c r="E29" s="16"/>
      <c r="G29" s="20"/>
      <c r="H29" s="24"/>
    </row>
    <row r="30" spans="1:11" ht="21.75" customHeight="1" thickBot="1">
      <c r="A30" s="41"/>
      <c r="B30" s="33"/>
      <c r="C30" s="33"/>
      <c r="D30" s="12"/>
      <c r="E30" s="16"/>
      <c r="G30" s="27" t="s">
        <v>14</v>
      </c>
      <c r="H30" s="28"/>
    </row>
    <row r="31" spans="1:11" ht="21.75" customHeight="1">
      <c r="A31" s="41"/>
      <c r="B31" s="33"/>
      <c r="C31" s="33"/>
      <c r="D31" s="6" t="s">
        <v>29</v>
      </c>
      <c r="E31" s="15">
        <f>SUM(E26:E30)</f>
        <v>0</v>
      </c>
    </row>
    <row r="32" spans="1:11" ht="21.75" customHeight="1">
      <c r="A32" s="41"/>
      <c r="B32" s="33"/>
      <c r="C32" s="30" t="s">
        <v>27</v>
      </c>
      <c r="D32" s="30"/>
      <c r="E32" s="16"/>
    </row>
    <row r="33" spans="1:8" ht="21.75" customHeight="1">
      <c r="A33" s="41"/>
      <c r="B33" s="33"/>
      <c r="C33" s="30" t="s">
        <v>28</v>
      </c>
      <c r="D33" s="30"/>
      <c r="E33" s="16"/>
    </row>
    <row r="34" spans="1:8" ht="21.75" customHeight="1">
      <c r="A34" s="41"/>
      <c r="B34" s="33"/>
      <c r="C34" s="31"/>
      <c r="D34" s="31"/>
      <c r="E34" s="16"/>
    </row>
    <row r="35" spans="1:8" ht="21.75" customHeight="1">
      <c r="A35" s="41"/>
      <c r="B35" s="33"/>
      <c r="C35" s="31"/>
      <c r="D35" s="31"/>
      <c r="E35" s="16"/>
    </row>
    <row r="36" spans="1:8" ht="21.75" customHeight="1" thickBot="1">
      <c r="A36" s="41"/>
      <c r="B36" s="33"/>
      <c r="C36" s="31"/>
      <c r="D36" s="31"/>
      <c r="E36" s="16"/>
    </row>
    <row r="37" spans="1:8" ht="21.75" customHeight="1">
      <c r="A37" s="41"/>
      <c r="B37" s="33"/>
      <c r="C37" s="30" t="s">
        <v>29</v>
      </c>
      <c r="D37" s="30"/>
      <c r="E37" s="15">
        <f>SUM(E32:E36)</f>
        <v>0</v>
      </c>
      <c r="G37" s="38" t="s">
        <v>45</v>
      </c>
      <c r="H37" s="39"/>
    </row>
    <row r="38" spans="1:8" ht="21.75" customHeight="1">
      <c r="A38" s="41"/>
      <c r="B38" s="33"/>
      <c r="C38" s="30" t="s">
        <v>35</v>
      </c>
      <c r="D38" s="30"/>
      <c r="E38" s="15">
        <f>SUM(E37,E31)</f>
        <v>0</v>
      </c>
      <c r="G38" s="34"/>
      <c r="H38" s="35"/>
    </row>
    <row r="39" spans="1:8" ht="21.75" customHeight="1" thickBot="1">
      <c r="A39" s="42"/>
      <c r="B39" s="43" t="s">
        <v>38</v>
      </c>
      <c r="C39" s="43"/>
      <c r="D39" s="43"/>
      <c r="E39" s="17">
        <f>E25-E38</f>
        <v>0</v>
      </c>
      <c r="G39" s="36"/>
      <c r="H39" s="37"/>
    </row>
  </sheetData>
  <sheetProtection sheet="1" objects="1" scenarios="1"/>
  <mergeCells count="18">
    <mergeCell ref="G38:H39"/>
    <mergeCell ref="G37:H37"/>
    <mergeCell ref="C38:D38"/>
    <mergeCell ref="B26:B38"/>
    <mergeCell ref="A13:A39"/>
    <mergeCell ref="B39:D39"/>
    <mergeCell ref="C36:D36"/>
    <mergeCell ref="C37:D37"/>
    <mergeCell ref="A1:D1"/>
    <mergeCell ref="C32:D32"/>
    <mergeCell ref="C33:D33"/>
    <mergeCell ref="C34:D34"/>
    <mergeCell ref="C35:D35"/>
    <mergeCell ref="C13:C20"/>
    <mergeCell ref="C21:C24"/>
    <mergeCell ref="C25:D25"/>
    <mergeCell ref="B13:B25"/>
    <mergeCell ref="C26:C3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3E7C-50DC-4A3D-AB9D-07EBCAD3C8C4}">
  <dimension ref="A1:F13"/>
  <sheetViews>
    <sheetView workbookViewId="0">
      <selection activeCell="B13" sqref="B13"/>
    </sheetView>
  </sheetViews>
  <sheetFormatPr baseColWidth="10" defaultColWidth="8.83203125" defaultRowHeight="18"/>
  <cols>
    <col min="1" max="1" width="18.1640625" bestFit="1" customWidth="1"/>
    <col min="2" max="2" width="9" bestFit="1" customWidth="1"/>
    <col min="3" max="3" width="8.5" bestFit="1" customWidth="1"/>
    <col min="4" max="4" width="8.5" customWidth="1"/>
    <col min="5" max="5" width="10.33203125" bestFit="1" customWidth="1"/>
    <col min="7" max="7" width="3" bestFit="1" customWidth="1"/>
    <col min="9" max="9" width="3" bestFit="1" customWidth="1"/>
  </cols>
  <sheetData>
    <row r="1" spans="1:6">
      <c r="A1" t="s">
        <v>0</v>
      </c>
      <c r="C1" t="s">
        <v>1</v>
      </c>
    </row>
    <row r="3" spans="1:6">
      <c r="A3" t="s">
        <v>2</v>
      </c>
      <c r="B3">
        <v>25</v>
      </c>
      <c r="E3" t="s">
        <v>9</v>
      </c>
      <c r="F3" s="3">
        <v>400000</v>
      </c>
    </row>
    <row r="4" spans="1:6">
      <c r="A4" t="s">
        <v>3</v>
      </c>
      <c r="B4" s="2">
        <v>8.3958333333333339</v>
      </c>
      <c r="F4" s="3"/>
    </row>
    <row r="5" spans="1:6">
      <c r="A5" t="s">
        <v>4</v>
      </c>
      <c r="B5" s="2">
        <v>0.3125</v>
      </c>
      <c r="E5" t="s">
        <v>10</v>
      </c>
      <c r="F5" s="3">
        <f>ROUNDUP($F$3/((365-$B$10)*$C$9/12),0)</f>
        <v>2472</v>
      </c>
    </row>
    <row r="6" spans="1:6">
      <c r="A6" t="s">
        <v>6</v>
      </c>
      <c r="B6" s="2">
        <v>0.10416666666666667</v>
      </c>
    </row>
    <row r="7" spans="1:6">
      <c r="A7" t="s">
        <v>7</v>
      </c>
      <c r="B7" s="2">
        <v>0.85416666666666663</v>
      </c>
      <c r="F7" s="3"/>
    </row>
    <row r="8" spans="1:6">
      <c r="A8" t="s">
        <v>5</v>
      </c>
      <c r="B8" s="1">
        <v>4.1666666666666664E-2</v>
      </c>
      <c r="F8" s="3"/>
    </row>
    <row r="9" spans="1:6">
      <c r="A9" t="s">
        <v>11</v>
      </c>
      <c r="B9" s="4">
        <v>0.3125</v>
      </c>
      <c r="C9">
        <f>$B$9*24</f>
        <v>7.5</v>
      </c>
    </row>
    <row r="10" spans="1:6">
      <c r="A10" t="s">
        <v>12</v>
      </c>
      <c r="B10">
        <v>106</v>
      </c>
    </row>
    <row r="13" spans="1:6">
      <c r="A13" t="s">
        <v>13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日給用</vt:lpstr>
      <vt:lpstr>月給用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永松健児</dc:creator>
  <cp:lastModifiedBy>Microsoft Office User</cp:lastModifiedBy>
  <cp:lastPrinted>2022-11-11T08:53:54Z</cp:lastPrinted>
  <dcterms:created xsi:type="dcterms:W3CDTF">2022-11-11T00:40:04Z</dcterms:created>
  <dcterms:modified xsi:type="dcterms:W3CDTF">2022-11-17T00:39:51Z</dcterms:modified>
</cp:coreProperties>
</file>